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E:\OSK\2 10. Klassen\"/>
    </mc:Choice>
  </mc:AlternateContent>
  <bookViews>
    <workbookView xWindow="0" yWindow="0" windowWidth="28800" windowHeight="12210" xr2:uid="{00000000-000D-0000-FFFF-FFFF00000000}"/>
  </bookViews>
  <sheets>
    <sheet name="Belegung" sheetId="1" r:id="rId1"/>
  </sheets>
  <definedNames>
    <definedName name="_W">Belegung!$J$41</definedName>
    <definedName name="_xlnm.Print_Area" localSheetId="0">Belegung!$A$1:$K$51</definedName>
    <definedName name="Drucken_Bereich">#REF!</definedName>
    <definedName name="P_Seminare">Belegung!$Q$26:$Q$39</definedName>
    <definedName name="W_Seminare">Belegung!$Q$8:$Q$21</definedName>
  </definedNames>
  <calcPr calcId="171027"/>
</workbook>
</file>

<file path=xl/calcChain.xml><?xml version="1.0" encoding="utf-8"?>
<calcChain xmlns="http://schemas.openxmlformats.org/spreadsheetml/2006/main">
  <c r="I31" i="1" l="1"/>
  <c r="H31" i="1"/>
  <c r="G31" i="1"/>
  <c r="F31" i="1"/>
  <c r="G17" i="1"/>
  <c r="K38" i="1"/>
  <c r="F38" i="1"/>
  <c r="K39" i="1"/>
  <c r="G39" i="1" s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8" i="1"/>
  <c r="G8" i="1"/>
  <c r="H8" i="1"/>
  <c r="I8" i="1"/>
  <c r="F9" i="1"/>
  <c r="G9" i="1"/>
  <c r="H9" i="1"/>
  <c r="I9" i="1"/>
  <c r="F10" i="1"/>
  <c r="G10" i="1"/>
  <c r="H10" i="1"/>
  <c r="I10" i="1"/>
  <c r="F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K37" i="1"/>
  <c r="G37" i="1" s="1"/>
  <c r="E40" i="1"/>
  <c r="F43" i="1"/>
  <c r="G43" i="1"/>
  <c r="H43" i="1"/>
  <c r="I43" i="1"/>
  <c r="I37" i="1"/>
  <c r="I38" i="1"/>
  <c r="H38" i="1"/>
  <c r="G38" i="1"/>
  <c r="G16" i="1" l="1"/>
  <c r="I16" i="1"/>
  <c r="H37" i="1"/>
  <c r="H16" i="1"/>
  <c r="H36" i="1"/>
  <c r="F37" i="1"/>
  <c r="F16" i="1"/>
  <c r="F36" i="1"/>
  <c r="G36" i="1"/>
  <c r="I36" i="1"/>
  <c r="H30" i="1"/>
  <c r="G40" i="1"/>
  <c r="I30" i="1"/>
  <c r="F30" i="1"/>
  <c r="G30" i="1"/>
  <c r="G45" i="1" s="1"/>
  <c r="H39" i="1"/>
  <c r="H40" i="1" s="1"/>
  <c r="F39" i="1"/>
  <c r="I39" i="1"/>
  <c r="I40" i="1" s="1"/>
  <c r="F40" i="1" l="1"/>
  <c r="I45" i="1"/>
  <c r="H45" i="1"/>
  <c r="F45" i="1"/>
  <c r="J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000-000001000000}">
      <text>
        <r>
          <rPr>
            <sz val="12"/>
            <rFont val="Arial"/>
          </rPr>
          <t>Die Exceldatei kann als Belegungsbogen ausgedruckt werden. 
In diesem Fall bitte die Unterschirft nicht vergessen!</t>
        </r>
      </text>
    </comment>
    <comment ref="J4" authorId="0" shapeId="0" xr:uid="{00000000-0006-0000-0000-000002000000}">
      <text>
        <r>
          <rPr>
            <sz val="12"/>
            <rFont val="Arial"/>
          </rPr>
          <t>Bitte die Klasse angeben!</t>
        </r>
      </text>
    </comment>
    <comment ref="F11" authorId="0" shapeId="0" xr:uid="{00000000-0006-0000-0000-000003000000}">
      <text>
        <r>
          <rPr>
            <sz val="12"/>
            <rFont val="Arial"/>
          </rPr>
          <t>In die gelben Felder bitte keine Eintragungen!</t>
        </r>
      </text>
    </comment>
  </commentList>
</comments>
</file>

<file path=xl/sharedStrings.xml><?xml version="1.0" encoding="utf-8"?>
<sst xmlns="http://schemas.openxmlformats.org/spreadsheetml/2006/main" count="200" uniqueCount="128">
  <si>
    <t xml:space="preserve"> </t>
  </si>
  <si>
    <t>11/1</t>
  </si>
  <si>
    <t>Französisch</t>
  </si>
  <si>
    <t xml:space="preserve"> 11/10</t>
  </si>
  <si>
    <t>+Sozialkunde</t>
  </si>
  <si>
    <t>2 x mündlich</t>
  </si>
  <si>
    <t>Prüfungsart</t>
  </si>
  <si>
    <t xml:space="preserve">   </t>
  </si>
  <si>
    <t>(Mind.: 132)</t>
  </si>
  <si>
    <t xml:space="preserve">1 x  schriftlich </t>
  </si>
  <si>
    <t>11/1 und 11/2</t>
  </si>
  <si>
    <t>11/2</t>
  </si>
  <si>
    <t>12/1</t>
  </si>
  <si>
    <t>12/1 und 12/2</t>
  </si>
  <si>
    <t>12/2</t>
  </si>
  <si>
    <t>2/0</t>
  </si>
  <si>
    <t>2+1</t>
  </si>
  <si>
    <t>25/26</t>
  </si>
  <si>
    <t>3 oder 4</t>
  </si>
  <si>
    <t>5/4</t>
  </si>
  <si>
    <t>66/132</t>
  </si>
  <si>
    <t>B</t>
  </si>
  <si>
    <t>Belegung</t>
  </si>
  <si>
    <t>Bildn. Praxis</t>
  </si>
  <si>
    <t>Biologie</t>
  </si>
  <si>
    <t>C</t>
  </si>
  <si>
    <t>Chemie</t>
  </si>
  <si>
    <t>D</t>
  </si>
  <si>
    <t>Datum:</t>
  </si>
  <si>
    <t>Deutsch</t>
  </si>
  <si>
    <t>E</t>
  </si>
  <si>
    <t>Englisch</t>
  </si>
  <si>
    <t>Eth</t>
  </si>
  <si>
    <t>Ethik</t>
  </si>
  <si>
    <t>Ev</t>
  </si>
  <si>
    <t>Evangelisch</t>
  </si>
  <si>
    <t>F</t>
  </si>
  <si>
    <t>Fach</t>
  </si>
  <si>
    <t>Fremdsprache (Fs)</t>
  </si>
  <si>
    <t>Fs1 (E, F, L, Gr)</t>
  </si>
  <si>
    <t>G</t>
  </si>
  <si>
    <t>Geo</t>
  </si>
  <si>
    <t>Geo oder WR</t>
  </si>
  <si>
    <t>Geographie</t>
  </si>
  <si>
    <t>Geschichte</t>
  </si>
  <si>
    <t>Geschichte + Sozialkunde</t>
  </si>
  <si>
    <t>Gr</t>
  </si>
  <si>
    <t>Griechisch</t>
  </si>
  <si>
    <t>Heinrich-Schliemann-Gymnasium Fürth</t>
  </si>
  <si>
    <t>Ine</t>
  </si>
  <si>
    <t>Instrument/Ges.</t>
  </si>
  <si>
    <t>Instrumentalens.</t>
  </si>
  <si>
    <t>K</t>
  </si>
  <si>
    <t>Katholisch</t>
  </si>
  <si>
    <t>Klasse:   10</t>
  </si>
  <si>
    <t>Ku</t>
  </si>
  <si>
    <t>Kub</t>
  </si>
  <si>
    <t>Kunst</t>
  </si>
  <si>
    <t>Kunst oder Musik</t>
  </si>
  <si>
    <t>L</t>
  </si>
  <si>
    <t>Latein</t>
  </si>
  <si>
    <t>M</t>
  </si>
  <si>
    <t>Mathematik</t>
  </si>
  <si>
    <t>Mu</t>
  </si>
  <si>
    <t>Mui</t>
  </si>
  <si>
    <t>Musik</t>
  </si>
  <si>
    <t>Name:</t>
  </si>
  <si>
    <t>Nw1 (Ph, C oder B)</t>
  </si>
  <si>
    <t>Nw2 oder Fs2</t>
  </si>
  <si>
    <t>PFL</t>
  </si>
  <si>
    <t>Ph</t>
  </si>
  <si>
    <t>Physik</t>
  </si>
  <si>
    <t>Pro</t>
  </si>
  <si>
    <t>P-Seminar</t>
  </si>
  <si>
    <t xml:space="preserve">P-Seminar </t>
  </si>
  <si>
    <t>Psy</t>
  </si>
  <si>
    <t>Psychologie</t>
  </si>
  <si>
    <t>Q10-Belegungsbogen</t>
  </si>
  <si>
    <t>Religion (K, Ev oder Eth)</t>
  </si>
  <si>
    <t>S</t>
  </si>
  <si>
    <t xml:space="preserve">S </t>
  </si>
  <si>
    <t>schriftlich</t>
  </si>
  <si>
    <t>SCX</t>
  </si>
  <si>
    <t>SCX-AB</t>
  </si>
  <si>
    <t>Spo</t>
  </si>
  <si>
    <t>Sport</t>
  </si>
  <si>
    <t>Sporttheorie-A</t>
  </si>
  <si>
    <t>S-T</t>
  </si>
  <si>
    <t>St.</t>
  </si>
  <si>
    <t>Summe</t>
  </si>
  <si>
    <t>Summe-Ges.</t>
  </si>
  <si>
    <t>Unterschrift des Erziehungsberechtigten:</t>
  </si>
  <si>
    <t>Vok</t>
  </si>
  <si>
    <t>Vokalensemble</t>
  </si>
  <si>
    <t>Wahl</t>
  </si>
  <si>
    <t>weitere indiv. Profilbildung</t>
  </si>
  <si>
    <t>Wirschaft-Recht</t>
  </si>
  <si>
    <t>WPF</t>
  </si>
  <si>
    <t>WR</t>
  </si>
  <si>
    <t>W-Seminar</t>
  </si>
  <si>
    <t xml:space="preserve">W-Seminar </t>
  </si>
  <si>
    <t>X</t>
  </si>
  <si>
    <t>X-AB</t>
  </si>
  <si>
    <t>A</t>
  </si>
  <si>
    <t>Bitte das Leitfach der Seminare in der vorletzten Spalte angeben!</t>
  </si>
  <si>
    <t>Freies Fach (nicht GPR!)</t>
  </si>
  <si>
    <t>Theater und Film</t>
  </si>
  <si>
    <t>Drg</t>
  </si>
  <si>
    <t>Mündliches Abiturfach:</t>
  </si>
  <si>
    <t>Schriftliches Abiturfach:</t>
  </si>
  <si>
    <t>Abiturfach</t>
  </si>
  <si>
    <t>Fachbelegung in 11 und 12:</t>
  </si>
  <si>
    <t>Fachbelegung nur in 12:</t>
  </si>
  <si>
    <t>Fachbelegung nur in 11:</t>
  </si>
  <si>
    <t>W-Seminarfächer:  Wird noch aktualisiert!</t>
  </si>
  <si>
    <t>P-Seminarfächer:   Wird noch aktualisiert!</t>
  </si>
  <si>
    <t>Seminarangebot:</t>
  </si>
  <si>
    <t>Add.</t>
  </si>
  <si>
    <t>PFL:   Pflichtfach</t>
  </si>
  <si>
    <t>WPF:  Wahlpflichtfach</t>
  </si>
  <si>
    <t>Pro:     Profilfach</t>
  </si>
  <si>
    <t>Add.:   Additumsfach</t>
  </si>
  <si>
    <t>GPR  (Rel, G, G+Sk, Geo, WR)</t>
  </si>
  <si>
    <t>*</t>
  </si>
  <si>
    <t>P-Seminare</t>
  </si>
  <si>
    <t>W-Seminare</t>
  </si>
  <si>
    <t>+Sk</t>
  </si>
  <si>
    <t>Qualifikationsstufe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</si>
</sst>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name val="Arial"/>
    </font>
    <font>
      <b/>
      <sz val="12"/>
      <name val="Arial"/>
    </font>
    <font>
      <i/>
      <sz val="12"/>
      <name val="Arial"/>
    </font>
    <font>
      <sz val="12"/>
      <name val="Verdana"/>
    </font>
    <font>
      <b/>
      <sz val="12"/>
      <name val="Verdana"/>
    </font>
    <font>
      <b/>
      <sz val="11"/>
      <name val="Calibri"/>
    </font>
    <font>
      <sz val="11"/>
      <name val="Calibri"/>
    </font>
    <font>
      <b/>
      <sz val="11"/>
      <color indexed="22"/>
      <name val="Calibri"/>
    </font>
    <font>
      <b/>
      <sz val="11"/>
      <color indexed="16"/>
      <name val="Calibri"/>
    </font>
    <font>
      <sz val="11"/>
      <color indexed="16"/>
      <name val="Calibri"/>
    </font>
    <font>
      <i/>
      <sz val="11"/>
      <color indexed="30"/>
      <name val="Calibri"/>
    </font>
    <font>
      <sz val="11"/>
      <color indexed="35"/>
      <name val="Calibri"/>
    </font>
    <font>
      <sz val="11"/>
      <color indexed="37"/>
      <name val="Calibri"/>
    </font>
    <font>
      <b/>
      <sz val="18"/>
      <color indexed="38"/>
      <name val="Cambria"/>
    </font>
    <font>
      <b/>
      <sz val="15"/>
      <color indexed="38"/>
      <name val="Calibri"/>
    </font>
    <font>
      <b/>
      <sz val="13"/>
      <color indexed="38"/>
      <name val="Calibri"/>
    </font>
    <font>
      <b/>
      <sz val="11"/>
      <color indexed="38"/>
      <name val="Calibri"/>
    </font>
    <font>
      <sz val="11"/>
      <color indexed="9"/>
      <name val="Calibri"/>
    </font>
    <font>
      <sz val="12"/>
      <color indexed="8"/>
      <name val="Verdana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1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36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34"/>
        <bgColor indexed="8"/>
      </patternFill>
    </fill>
    <fill>
      <patternFill patternType="solid">
        <fgColor indexed="33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3"/>
        <bgColor indexed="11"/>
      </patternFill>
    </fill>
    <fill>
      <patternFill patternType="solid">
        <fgColor indexed="10"/>
        <bgColor indexed="11"/>
      </patternFill>
    </fill>
    <fill>
      <patternFill patternType="solid">
        <fgColor indexed="15"/>
        <bgColor indexed="11"/>
      </patternFill>
    </fill>
    <fill>
      <patternFill patternType="solid">
        <fgColor indexed="12"/>
        <bgColor indexed="11"/>
      </patternFill>
    </fill>
    <fill>
      <patternFill patternType="solid">
        <fgColor indexed="21"/>
        <bgColor indexed="11"/>
      </patternFill>
    </fill>
    <fill>
      <patternFill patternType="solid">
        <fgColor indexed="27"/>
        <bgColor indexed="11"/>
      </patternFill>
    </fill>
    <fill>
      <patternFill patternType="solid">
        <fgColor indexed="28"/>
        <bgColor indexed="11"/>
      </patternFill>
    </fill>
    <fill>
      <patternFill patternType="solid">
        <fgColor indexed="25"/>
        <bgColor indexed="11"/>
      </patternFill>
    </fill>
    <fill>
      <patternFill patternType="solid">
        <fgColor indexed="32"/>
        <bgColor indexed="11"/>
      </patternFill>
    </fill>
    <fill>
      <patternFill patternType="solid">
        <fgColor indexed="26"/>
        <bgColor indexed="11"/>
      </patternFill>
    </fill>
    <fill>
      <patternFill patternType="solid">
        <fgColor indexed="23"/>
        <bgColor indexed="11"/>
      </patternFill>
    </fill>
    <fill>
      <patternFill patternType="solid">
        <fgColor indexed="8"/>
        <bgColor indexed="11"/>
      </patternFill>
    </fill>
    <fill>
      <patternFill patternType="solid">
        <fgColor indexed="30"/>
        <bgColor indexed="8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19"/>
      </bottom>
      <diagonal/>
    </border>
    <border>
      <left/>
      <right/>
      <top/>
      <bottom style="double">
        <color indexed="16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medium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ck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ck">
        <color indexed="11"/>
      </left>
      <right style="thick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/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 style="medium">
        <color indexed="11"/>
      </right>
      <top/>
      <bottom/>
      <diagonal/>
    </border>
    <border>
      <left style="medium">
        <color indexed="11"/>
      </left>
      <right style="medium">
        <color indexed="11"/>
      </right>
      <top/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  <border>
      <left/>
      <right style="medium">
        <color indexed="11"/>
      </right>
      <top style="medium">
        <color indexed="11"/>
      </top>
      <bottom/>
      <diagonal/>
    </border>
    <border>
      <left style="thin">
        <color indexed="11"/>
      </left>
      <right style="medium">
        <color indexed="11"/>
      </right>
      <top/>
      <bottom/>
      <diagonal/>
    </border>
    <border>
      <left style="thin">
        <color indexed="11"/>
      </left>
      <right style="medium">
        <color indexed="11"/>
      </right>
      <top/>
      <bottom style="medium">
        <color indexed="11"/>
      </bottom>
      <diagonal/>
    </border>
    <border>
      <left style="thick">
        <color indexed="11"/>
      </left>
      <right style="medium">
        <color indexed="11"/>
      </right>
      <top/>
      <bottom style="medium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ck">
        <color indexed="11"/>
      </left>
      <right style="medium">
        <color indexed="11"/>
      </right>
      <top style="medium">
        <color indexed="11"/>
      </top>
      <bottom style="thick">
        <color indexed="11"/>
      </bottom>
      <diagonal/>
    </border>
    <border>
      <left style="medium">
        <color indexed="11"/>
      </left>
      <right/>
      <top style="medium">
        <color indexed="11"/>
      </top>
      <bottom style="thick">
        <color indexed="11"/>
      </bottom>
      <diagonal/>
    </border>
    <border>
      <left/>
      <right/>
      <top style="medium">
        <color indexed="11"/>
      </top>
      <bottom style="thick">
        <color indexed="11"/>
      </bottom>
      <diagonal/>
    </border>
  </borders>
  <cellStyleXfs count="26">
    <xf numFmtId="0" fontId="0" fillId="0" borderId="0"/>
    <xf numFmtId="0" fontId="6" fillId="2" borderId="0"/>
    <xf numFmtId="0" fontId="6" fillId="3" borderId="0"/>
    <xf numFmtId="0" fontId="6" fillId="2" borderId="0"/>
    <xf numFmtId="0" fontId="6" fillId="4" borderId="0"/>
    <xf numFmtId="0" fontId="6" fillId="5" borderId="0"/>
    <xf numFmtId="0" fontId="6" fillId="5" borderId="0"/>
    <xf numFmtId="0" fontId="7" fillId="6" borderId="1"/>
    <xf numFmtId="0" fontId="8" fillId="6" borderId="2"/>
    <xf numFmtId="0" fontId="9" fillId="7" borderId="2"/>
    <xf numFmtId="0" fontId="5" fillId="0" borderId="3"/>
    <xf numFmtId="0" fontId="10" fillId="0" borderId="0"/>
    <xf numFmtId="0" fontId="11" fillId="8" borderId="0"/>
    <xf numFmtId="3" fontId="19" fillId="0" borderId="0"/>
    <xf numFmtId="0" fontId="9" fillId="8" borderId="0"/>
    <xf numFmtId="0" fontId="19" fillId="9" borderId="4"/>
    <xf numFmtId="0" fontId="12" fillId="10" borderId="0"/>
    <xf numFmtId="0" fontId="13" fillId="0" borderId="0"/>
    <xf numFmtId="0" fontId="14" fillId="0" borderId="5"/>
    <xf numFmtId="0" fontId="15" fillId="0" borderId="6"/>
    <xf numFmtId="0" fontId="16" fillId="0" borderId="7"/>
    <xf numFmtId="0" fontId="16" fillId="0" borderId="0"/>
    <xf numFmtId="0" fontId="9" fillId="0" borderId="8"/>
    <xf numFmtId="3" fontId="19" fillId="0" borderId="0"/>
    <xf numFmtId="0" fontId="17" fillId="0" borderId="0"/>
    <xf numFmtId="0" fontId="5" fillId="2" borderId="9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11" borderId="10" xfId="0" applyFill="1" applyBorder="1"/>
    <xf numFmtId="0" fontId="1" fillId="11" borderId="10" xfId="0" applyFont="1" applyFill="1" applyBorder="1" applyAlignment="1">
      <alignment horizontal="center"/>
    </xf>
    <xf numFmtId="0" fontId="1" fillId="0" borderId="10" xfId="0" applyFont="1" applyBorder="1"/>
    <xf numFmtId="0" fontId="1" fillId="11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 applyAlignment="1">
      <alignment vertical="top" wrapText="1"/>
    </xf>
    <xf numFmtId="0" fontId="3" fillId="12" borderId="17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12" borderId="19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12" borderId="20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13" borderId="25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3" fillId="13" borderId="18" xfId="0" applyFont="1" applyFill="1" applyBorder="1" applyAlignment="1">
      <alignment vertical="top" wrapText="1"/>
    </xf>
    <xf numFmtId="0" fontId="3" fillId="13" borderId="19" xfId="0" applyFont="1" applyFill="1" applyBorder="1" applyAlignment="1">
      <alignment horizontal="center" vertical="top" wrapText="1"/>
    </xf>
    <xf numFmtId="0" fontId="3" fillId="13" borderId="20" xfId="0" applyFont="1" applyFill="1" applyBorder="1" applyAlignment="1">
      <alignment horizontal="center" vertical="top" wrapText="1"/>
    </xf>
    <xf numFmtId="0" fontId="0" fillId="14" borderId="19" xfId="0" applyFill="1" applyBorder="1" applyAlignment="1">
      <alignment vertical="top" wrapText="1"/>
    </xf>
    <xf numFmtId="0" fontId="0" fillId="14" borderId="19" xfId="0" applyFill="1" applyBorder="1" applyAlignment="1">
      <alignment horizontal="center" vertical="top" wrapText="1"/>
    </xf>
    <xf numFmtId="0" fontId="0" fillId="14" borderId="21" xfId="0" applyFill="1" applyBorder="1" applyAlignment="1">
      <alignment horizontal="center" vertical="top" wrapText="1"/>
    </xf>
    <xf numFmtId="0" fontId="0" fillId="11" borderId="19" xfId="0" applyFill="1" applyBorder="1" applyAlignment="1">
      <alignment vertical="top" wrapText="1"/>
    </xf>
    <xf numFmtId="0" fontId="0" fillId="15" borderId="26" xfId="0" applyFill="1" applyBorder="1" applyAlignment="1">
      <alignment vertical="top" wrapText="1"/>
    </xf>
    <xf numFmtId="0" fontId="1" fillId="17" borderId="28" xfId="0" applyFont="1" applyFill="1" applyBorder="1" applyAlignment="1">
      <alignment vertical="top" wrapText="1"/>
    </xf>
    <xf numFmtId="0" fontId="0" fillId="13" borderId="29" xfId="0" applyFill="1" applyBorder="1" applyAlignment="1">
      <alignment horizontal="center"/>
    </xf>
    <xf numFmtId="0" fontId="0" fillId="13" borderId="30" xfId="0" applyFill="1" applyBorder="1" applyAlignment="1">
      <alignment horizontal="center" vertical="top" wrapText="1"/>
    </xf>
    <xf numFmtId="0" fontId="0" fillId="13" borderId="31" xfId="0" applyFill="1" applyBorder="1" applyAlignment="1">
      <alignment vertical="top" wrapText="1"/>
    </xf>
    <xf numFmtId="0" fontId="3" fillId="18" borderId="32" xfId="0" applyFont="1" applyFill="1" applyBorder="1" applyAlignment="1">
      <alignment vertical="top" wrapText="1"/>
    </xf>
    <xf numFmtId="0" fontId="4" fillId="18" borderId="17" xfId="0" applyFont="1" applyFill="1" applyBorder="1" applyAlignment="1">
      <alignment vertical="top" wrapText="1"/>
    </xf>
    <xf numFmtId="0" fontId="3" fillId="18" borderId="17" xfId="0" applyFont="1" applyFill="1" applyBorder="1" applyAlignment="1">
      <alignment vertical="top" wrapText="1"/>
    </xf>
    <xf numFmtId="0" fontId="3" fillId="18" borderId="19" xfId="0" applyFont="1" applyFill="1" applyBorder="1" applyAlignment="1">
      <alignment horizontal="center" vertical="top" wrapText="1"/>
    </xf>
    <xf numFmtId="0" fontId="3" fillId="18" borderId="20" xfId="0" applyFont="1" applyFill="1" applyBorder="1" applyAlignment="1">
      <alignment horizontal="center" vertical="top" wrapText="1"/>
    </xf>
    <xf numFmtId="0" fontId="18" fillId="19" borderId="18" xfId="0" applyFont="1" applyFill="1" applyBorder="1" applyAlignment="1">
      <alignment vertical="top" wrapText="1"/>
    </xf>
    <xf numFmtId="0" fontId="18" fillId="19" borderId="19" xfId="0" applyFont="1" applyFill="1" applyBorder="1" applyAlignment="1">
      <alignment horizontal="center" vertical="top" wrapText="1"/>
    </xf>
    <xf numFmtId="0" fontId="18" fillId="19" borderId="20" xfId="0" applyFont="1" applyFill="1" applyBorder="1" applyAlignment="1">
      <alignment horizontal="center" vertical="top" wrapText="1"/>
    </xf>
    <xf numFmtId="0" fontId="3" fillId="16" borderId="18" xfId="0" applyFont="1" applyFill="1" applyBorder="1" applyAlignment="1">
      <alignment vertical="top" wrapText="1"/>
    </xf>
    <xf numFmtId="0" fontId="3" fillId="16" borderId="19" xfId="0" applyFont="1" applyFill="1" applyBorder="1" applyAlignment="1">
      <alignment horizontal="center" vertical="top" wrapText="1"/>
    </xf>
    <xf numFmtId="0" fontId="18" fillId="20" borderId="18" xfId="0" applyFont="1" applyFill="1" applyBorder="1" applyAlignment="1">
      <alignment vertical="top" wrapText="1"/>
    </xf>
    <xf numFmtId="0" fontId="18" fillId="20" borderId="19" xfId="0" applyFont="1" applyFill="1" applyBorder="1" applyAlignment="1">
      <alignment horizontal="center" vertical="top" wrapText="1"/>
    </xf>
    <xf numFmtId="0" fontId="18" fillId="20" borderId="20" xfId="0" applyFont="1" applyFill="1" applyBorder="1" applyAlignment="1">
      <alignment horizontal="center" vertical="top" wrapText="1"/>
    </xf>
    <xf numFmtId="0" fontId="3" fillId="21" borderId="19" xfId="0" applyFont="1" applyFill="1" applyBorder="1" applyAlignment="1">
      <alignment horizontal="center" vertical="top" wrapText="1"/>
    </xf>
    <xf numFmtId="0" fontId="3" fillId="21" borderId="18" xfId="0" applyFont="1" applyFill="1" applyBorder="1" applyAlignment="1">
      <alignment vertical="top" wrapText="1"/>
    </xf>
    <xf numFmtId="0" fontId="3" fillId="21" borderId="20" xfId="0" applyFont="1" applyFill="1" applyBorder="1" applyAlignment="1">
      <alignment horizontal="center" vertical="top" wrapText="1"/>
    </xf>
    <xf numFmtId="0" fontId="0" fillId="22" borderId="10" xfId="0" applyFill="1" applyBorder="1" applyAlignment="1">
      <alignment horizontal="center" vertical="center"/>
    </xf>
    <xf numFmtId="0" fontId="1" fillId="22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24" xfId="0" applyBorder="1"/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13" borderId="12" xfId="0" applyFill="1" applyBorder="1" applyAlignment="1">
      <alignment horizontal="left" vertical="center"/>
    </xf>
    <xf numFmtId="0" fontId="0" fillId="24" borderId="34" xfId="0" applyFill="1" applyBorder="1" applyAlignment="1">
      <alignment horizontal="left" vertical="center"/>
    </xf>
    <xf numFmtId="0" fontId="20" fillId="22" borderId="10" xfId="0" applyFont="1" applyFill="1" applyBorder="1" applyAlignment="1">
      <alignment horizontal="center" vertical="center"/>
    </xf>
    <xf numFmtId="0" fontId="21" fillId="22" borderId="10" xfId="0" applyFont="1" applyFill="1" applyBorder="1" applyAlignment="1">
      <alignment horizontal="center" vertical="center"/>
    </xf>
    <xf numFmtId="0" fontId="22" fillId="23" borderId="35" xfId="0" applyFont="1" applyFill="1" applyBorder="1" applyAlignment="1">
      <alignment vertical="top" wrapText="1"/>
    </xf>
    <xf numFmtId="0" fontId="21" fillId="0" borderId="0" xfId="0" applyFont="1"/>
    <xf numFmtId="0" fontId="0" fillId="13" borderId="19" xfId="0" applyFill="1" applyBorder="1" applyAlignment="1">
      <alignment horizontal="center" vertical="top" wrapText="1"/>
    </xf>
    <xf numFmtId="0" fontId="21" fillId="0" borderId="10" xfId="0" applyFont="1" applyBorder="1"/>
    <xf numFmtId="0" fontId="20" fillId="0" borderId="0" xfId="0" applyFont="1"/>
    <xf numFmtId="0" fontId="21" fillId="16" borderId="27" xfId="0" applyFont="1" applyFill="1" applyBorder="1" applyAlignment="1">
      <alignment vertical="top" wrapText="1"/>
    </xf>
    <xf numFmtId="49" fontId="20" fillId="0" borderId="10" xfId="0" applyNumberFormat="1" applyFont="1" applyBorder="1"/>
    <xf numFmtId="0" fontId="18" fillId="23" borderId="36" xfId="0" applyFont="1" applyFill="1" applyBorder="1" applyAlignment="1">
      <alignment horizontal="center" vertical="top" wrapText="1"/>
    </xf>
    <xf numFmtId="0" fontId="0" fillId="23" borderId="37" xfId="0" applyFill="1" applyBorder="1" applyAlignment="1">
      <alignment horizontal="center" vertical="top" wrapText="1"/>
    </xf>
    <xf numFmtId="0" fontId="0" fillId="11" borderId="12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2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3" xfId="0" applyBorder="1" applyAlignment="1"/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0" xfId="13" xr:uid="{00000000-0005-0000-0000-00000C000000}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2" builtinId="24" customBuiltin="1"/>
    <cellStyle name="Währung0" xfId="23" xr:uid="{00000000-0005-0000-0000-000017000000}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1"/>
      <rgbColor rgb="001EFF0E"/>
      <rgbColor rgb="00000000"/>
      <rgbColor rgb="00FF0000"/>
      <rgbColor rgb="0000FF00"/>
      <rgbColor rgb="0000FFFF"/>
      <rgbColor rgb="00FFFF00"/>
      <rgbColor rgb="00008000"/>
      <rgbColor rgb="0065006E"/>
      <rgbColor rgb="00FFFFFF"/>
      <rgbColor rgb="00005050"/>
      <rgbColor rgb="000080FF"/>
      <rgbColor rgb="0070FFFF"/>
      <rgbColor rgb="00005000"/>
      <rgbColor rgb="00FFFF90"/>
      <rgbColor rgb="00FFCC00"/>
      <rgbColor rgb="00FFB0B0"/>
      <rgbColor rgb="00FF8000"/>
      <rgbColor rgb="00FF6000"/>
      <rgbColor rgb="00FFA0D0"/>
      <rgbColor rgb="00FF0080"/>
      <rgbColor rgb="00909090"/>
      <rgbColor rgb="00E0B090"/>
      <rgbColor rgb="00B07050"/>
      <rgbColor rgb="00029302"/>
      <rgbColor rgb="00001100"/>
      <rgbColor rgb="006E0074"/>
      <rgbColor rgb="000000FF"/>
      <rgbColor rgb="00000008"/>
      <rgbColor rgb="00112B00"/>
      <rgbColor rgb="000709CC"/>
      <rgbColor rgb="00DDDDDD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029302"/>
      <rgbColor rgb="00001100"/>
      <rgbColor rgb="006E0074"/>
      <rgbColor rgb="000000FF"/>
      <rgbColor rgb="00000008"/>
      <rgbColor rgb="00112B00"/>
      <rgbColor rgb="000709CC"/>
      <rgbColor rgb="00200025"/>
      <rgbColor rgb="0020002D"/>
      <rgbColor rgb="00200041"/>
      <rgbColor rgb="006B007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1"/>
  <sheetViews>
    <sheetView tabSelected="1" topLeftCell="A16" workbookViewId="0">
      <selection activeCell="G2" sqref="G2"/>
    </sheetView>
  </sheetViews>
  <sheetFormatPr baseColWidth="10" defaultRowHeight="15.75"/>
  <cols>
    <col min="1" max="1" width="1.33203125" customWidth="1"/>
    <col min="2" max="2" width="5.6640625" customWidth="1"/>
    <col min="3" max="3" width="13.6640625" customWidth="1"/>
    <col min="5" max="5" width="4.33203125" style="2" customWidth="1"/>
    <col min="6" max="9" width="4.77734375" style="1" customWidth="1"/>
    <col min="10" max="10" width="5.77734375" customWidth="1"/>
    <col min="11" max="11" width="3.77734375" customWidth="1"/>
    <col min="12" max="12" width="5.109375" customWidth="1"/>
    <col min="13" max="13" width="25.77734375" customWidth="1"/>
    <col min="14" max="14" width="12.77734375" customWidth="1"/>
    <col min="15" max="15" width="12" customWidth="1"/>
    <col min="16" max="16" width="6.5546875" customWidth="1"/>
    <col min="17" max="17" width="5.21875" hidden="1" customWidth="1"/>
    <col min="18" max="18" width="5.33203125" customWidth="1"/>
  </cols>
  <sheetData>
    <row r="1" spans="2:17">
      <c r="B1" s="74" t="s">
        <v>48</v>
      </c>
    </row>
    <row r="2" spans="2:17" ht="15">
      <c r="B2" s="85" t="s">
        <v>77</v>
      </c>
      <c r="C2" s="86"/>
      <c r="E2"/>
      <c r="F2"/>
      <c r="G2" t="s">
        <v>127</v>
      </c>
      <c r="H2"/>
      <c r="I2"/>
      <c r="M2" t="s">
        <v>109</v>
      </c>
      <c r="N2" t="s">
        <v>79</v>
      </c>
      <c r="Q2" s="77" t="s">
        <v>103</v>
      </c>
    </row>
    <row r="3" spans="2:17">
      <c r="M3" t="s">
        <v>108</v>
      </c>
      <c r="N3" t="s">
        <v>25</v>
      </c>
      <c r="Q3" s="77" t="s">
        <v>21</v>
      </c>
    </row>
    <row r="4" spans="2:17">
      <c r="B4" t="s">
        <v>66</v>
      </c>
      <c r="C4" s="90"/>
      <c r="D4" s="91"/>
      <c r="E4" s="91"/>
      <c r="F4" s="91"/>
      <c r="G4"/>
      <c r="H4" s="69" t="s">
        <v>54</v>
      </c>
      <c r="I4" s="70"/>
      <c r="J4" s="31"/>
      <c r="M4" t="s">
        <v>111</v>
      </c>
      <c r="N4" t="s">
        <v>101</v>
      </c>
      <c r="Q4" s="77" t="s">
        <v>25</v>
      </c>
    </row>
    <row r="5" spans="2:17" ht="15">
      <c r="D5" s="87"/>
      <c r="E5" s="87"/>
      <c r="F5" s="87"/>
      <c r="M5" t="s">
        <v>113</v>
      </c>
      <c r="N5" t="s">
        <v>103</v>
      </c>
      <c r="Q5" s="77" t="s">
        <v>27</v>
      </c>
    </row>
    <row r="6" spans="2:17">
      <c r="M6" t="s">
        <v>112</v>
      </c>
      <c r="N6" t="s">
        <v>21</v>
      </c>
      <c r="Q6" s="77"/>
    </row>
    <row r="7" spans="2:17">
      <c r="B7" s="3"/>
      <c r="C7" s="3" t="s">
        <v>37</v>
      </c>
      <c r="D7" s="3" t="s">
        <v>22</v>
      </c>
      <c r="E7" s="4" t="s">
        <v>88</v>
      </c>
      <c r="F7" s="5" t="s">
        <v>1</v>
      </c>
      <c r="G7" s="5" t="s">
        <v>11</v>
      </c>
      <c r="H7" s="5" t="s">
        <v>12</v>
      </c>
      <c r="I7" s="5" t="s">
        <v>14</v>
      </c>
      <c r="J7" s="88" t="s">
        <v>94</v>
      </c>
      <c r="K7" s="89"/>
    </row>
    <row r="8" spans="2:17">
      <c r="B8" s="9" t="s">
        <v>69</v>
      </c>
      <c r="C8" s="13" t="s">
        <v>35</v>
      </c>
      <c r="D8" s="13" t="s">
        <v>82</v>
      </c>
      <c r="E8" s="29">
        <v>2</v>
      </c>
      <c r="F8" s="5" t="str">
        <f t="shared" ref="F8:I10" si="0">IF($K8="X",2,IF($K8="S",2,IF($K8="C",2,"")))</f>
        <v/>
      </c>
      <c r="G8" s="5" t="str">
        <f t="shared" si="0"/>
        <v/>
      </c>
      <c r="H8" s="5" t="str">
        <f t="shared" si="0"/>
        <v/>
      </c>
      <c r="I8" s="5" t="str">
        <f t="shared" si="0"/>
        <v/>
      </c>
      <c r="J8" s="3" t="s">
        <v>34</v>
      </c>
      <c r="K8" s="71"/>
      <c r="M8" s="64" t="s">
        <v>110</v>
      </c>
      <c r="N8" s="64" t="s">
        <v>6</v>
      </c>
      <c r="Q8" t="s">
        <v>125</v>
      </c>
    </row>
    <row r="9" spans="2:17">
      <c r="B9" s="12"/>
      <c r="C9" s="3" t="s">
        <v>53</v>
      </c>
      <c r="D9" s="3" t="s">
        <v>82</v>
      </c>
      <c r="E9" s="30">
        <v>2</v>
      </c>
      <c r="F9" s="5" t="str">
        <f t="shared" si="0"/>
        <v/>
      </c>
      <c r="G9" s="5" t="str">
        <f t="shared" si="0"/>
        <v/>
      </c>
      <c r="H9" s="5" t="str">
        <f t="shared" si="0"/>
        <v/>
      </c>
      <c r="I9" s="5" t="str">
        <f t="shared" si="0"/>
        <v/>
      </c>
      <c r="J9" s="3" t="s">
        <v>52</v>
      </c>
      <c r="K9" s="62"/>
      <c r="M9" s="37" t="s">
        <v>29</v>
      </c>
      <c r="N9" s="38" t="s">
        <v>81</v>
      </c>
      <c r="Q9" t="s">
        <v>27</v>
      </c>
    </row>
    <row r="10" spans="2:17">
      <c r="B10" s="12"/>
      <c r="C10" s="3" t="s">
        <v>33</v>
      </c>
      <c r="D10" s="3" t="s">
        <v>82</v>
      </c>
      <c r="E10" s="30">
        <v>2</v>
      </c>
      <c r="F10" s="5" t="str">
        <f t="shared" si="0"/>
        <v/>
      </c>
      <c r="G10" s="5" t="str">
        <f t="shared" si="0"/>
        <v/>
      </c>
      <c r="H10" s="5" t="str">
        <f t="shared" si="0"/>
        <v/>
      </c>
      <c r="I10" s="5" t="str">
        <f t="shared" si="0"/>
        <v/>
      </c>
      <c r="J10" s="3" t="s">
        <v>32</v>
      </c>
      <c r="K10" s="62"/>
      <c r="M10" s="40" t="s">
        <v>62</v>
      </c>
      <c r="N10" s="39" t="s">
        <v>81</v>
      </c>
      <c r="Q10" t="s">
        <v>30</v>
      </c>
    </row>
    <row r="11" spans="2:17">
      <c r="B11" s="3"/>
      <c r="C11" s="3" t="s">
        <v>29</v>
      </c>
      <c r="D11" s="3" t="s">
        <v>80</v>
      </c>
      <c r="E11" s="30">
        <v>4</v>
      </c>
      <c r="F11" s="32">
        <v>4</v>
      </c>
      <c r="G11" s="32">
        <v>4</v>
      </c>
      <c r="H11" s="32">
        <v>4</v>
      </c>
      <c r="I11" s="32">
        <v>4</v>
      </c>
      <c r="J11" s="3" t="s">
        <v>27</v>
      </c>
      <c r="K11" s="63" t="s">
        <v>79</v>
      </c>
      <c r="M11" s="41" t="s">
        <v>38</v>
      </c>
      <c r="N11" s="43" t="s">
        <v>9</v>
      </c>
      <c r="Q11" t="s">
        <v>36</v>
      </c>
    </row>
    <row r="12" spans="2:17">
      <c r="B12" s="3"/>
      <c r="C12" s="13" t="s">
        <v>62</v>
      </c>
      <c r="D12" s="13" t="s">
        <v>79</v>
      </c>
      <c r="E12" s="30">
        <v>4</v>
      </c>
      <c r="F12" s="32">
        <v>4</v>
      </c>
      <c r="G12" s="32">
        <v>4</v>
      </c>
      <c r="H12" s="32">
        <v>4</v>
      </c>
      <c r="I12" s="32">
        <v>4</v>
      </c>
      <c r="J12" s="3" t="s">
        <v>61</v>
      </c>
      <c r="K12" s="63" t="s">
        <v>79</v>
      </c>
      <c r="M12" s="78" t="s">
        <v>122</v>
      </c>
      <c r="N12" s="44" t="s">
        <v>5</v>
      </c>
      <c r="Q12" t="s">
        <v>59</v>
      </c>
    </row>
    <row r="13" spans="2:17">
      <c r="B13" s="12"/>
      <c r="C13" s="15" t="s">
        <v>44</v>
      </c>
      <c r="D13" s="13" t="s">
        <v>82</v>
      </c>
      <c r="E13" s="31">
        <v>2</v>
      </c>
      <c r="F13" s="5">
        <v>2</v>
      </c>
      <c r="G13" s="5">
        <v>2</v>
      </c>
      <c r="H13" s="5">
        <v>2</v>
      </c>
      <c r="I13" s="5">
        <v>2</v>
      </c>
      <c r="J13" s="3" t="s">
        <v>40</v>
      </c>
      <c r="K13" s="62"/>
      <c r="M13" s="42" t="s">
        <v>105</v>
      </c>
      <c r="N13" s="45"/>
      <c r="Q13" t="s">
        <v>21</v>
      </c>
    </row>
    <row r="14" spans="2:17">
      <c r="B14" s="12"/>
      <c r="C14" s="16" t="s">
        <v>4</v>
      </c>
      <c r="D14" s="14" t="s">
        <v>82</v>
      </c>
      <c r="E14" s="31">
        <v>1</v>
      </c>
      <c r="F14" s="5">
        <v>1</v>
      </c>
      <c r="G14" s="5">
        <v>1</v>
      </c>
      <c r="H14" s="5">
        <v>1</v>
      </c>
      <c r="I14" s="5">
        <v>1</v>
      </c>
      <c r="J14" s="79" t="s">
        <v>126</v>
      </c>
      <c r="K14" s="62"/>
      <c r="Q14" t="s">
        <v>25</v>
      </c>
    </row>
    <row r="15" spans="2:17" ht="16.5" thickBot="1">
      <c r="B15" s="3"/>
      <c r="C15" s="14" t="s">
        <v>85</v>
      </c>
      <c r="D15" s="14" t="s">
        <v>82</v>
      </c>
      <c r="E15" s="30">
        <v>2</v>
      </c>
      <c r="F15" s="5">
        <v>2</v>
      </c>
      <c r="G15" s="5">
        <v>2</v>
      </c>
      <c r="H15" s="5">
        <v>2</v>
      </c>
      <c r="I15" s="5">
        <v>2</v>
      </c>
      <c r="J15" s="3" t="s">
        <v>84</v>
      </c>
      <c r="K15" s="62"/>
      <c r="Q15" t="s">
        <v>70</v>
      </c>
    </row>
    <row r="16" spans="2:17" ht="16.5" thickBot="1">
      <c r="B16" s="7"/>
      <c r="C16" s="7"/>
      <c r="D16" s="6" t="s">
        <v>89</v>
      </c>
      <c r="E16" s="8" t="s">
        <v>0</v>
      </c>
      <c r="F16" s="30">
        <f>SUM(F8:F15)</f>
        <v>13</v>
      </c>
      <c r="G16" s="30">
        <f>SUM(G8:G15)</f>
        <v>13</v>
      </c>
      <c r="H16" s="30">
        <f>SUM(H8:H15)</f>
        <v>13</v>
      </c>
      <c r="I16" s="30">
        <f>SUM(I8:I15)</f>
        <v>13</v>
      </c>
      <c r="J16" s="7"/>
      <c r="K16" s="7"/>
      <c r="M16" s="75" t="s">
        <v>22</v>
      </c>
      <c r="N16" s="64" t="s">
        <v>10</v>
      </c>
      <c r="O16" s="64" t="s">
        <v>13</v>
      </c>
      <c r="Q16" t="s">
        <v>98</v>
      </c>
    </row>
    <row r="17" spans="2:17" ht="16.5" thickBot="1">
      <c r="B17" s="9" t="s">
        <v>97</v>
      </c>
      <c r="C17" s="3" t="s">
        <v>31</v>
      </c>
      <c r="D17" s="3" t="s">
        <v>83</v>
      </c>
      <c r="E17" s="30">
        <v>4</v>
      </c>
      <c r="F17" s="5" t="str">
        <f>IF($K17="X",4,IF($K17="S",4,IF($K17="C",4,IF($K17="A",4,""))))</f>
        <v/>
      </c>
      <c r="G17" s="5" t="str">
        <f>IF($K17="X",4,IF($K17="S",4,IF($K17="C",4,IF(K17="A",4,""))))</f>
        <v/>
      </c>
      <c r="H17" s="5" t="str">
        <f t="shared" ref="H17:I20" si="1">IF($K17="X",4,IF($K17="S",4,IF($K17="C",4,IF($K17="B",4,""))))</f>
        <v/>
      </c>
      <c r="I17" s="5" t="str">
        <f t="shared" si="1"/>
        <v/>
      </c>
      <c r="J17" s="3" t="s">
        <v>30</v>
      </c>
      <c r="K17" s="72"/>
      <c r="M17" s="46" t="s">
        <v>78</v>
      </c>
      <c r="N17" s="49">
        <v>2</v>
      </c>
      <c r="O17" s="50">
        <v>2</v>
      </c>
      <c r="P17" s="24">
        <v>30</v>
      </c>
      <c r="Q17" t="s">
        <v>55</v>
      </c>
    </row>
    <row r="18" spans="2:17">
      <c r="B18" s="3"/>
      <c r="C18" s="3" t="s">
        <v>2</v>
      </c>
      <c r="D18" s="3" t="s">
        <v>83</v>
      </c>
      <c r="E18" s="30">
        <v>4</v>
      </c>
      <c r="F18" s="5" t="str">
        <f>IF($K18="X",4,IF($K18="S",4,IF($K18="C",4,IF($K18="A",4,""))))</f>
        <v/>
      </c>
      <c r="G18" s="5" t="str">
        <f>IF($K18="X",4,IF($K18="S",4,IF($K18="C",4,IF(K18="A",4,""))))</f>
        <v/>
      </c>
      <c r="H18" s="5" t="str">
        <f t="shared" si="1"/>
        <v/>
      </c>
      <c r="I18" s="5" t="str">
        <f t="shared" si="1"/>
        <v/>
      </c>
      <c r="J18" s="3" t="s">
        <v>36</v>
      </c>
      <c r="K18" s="71"/>
      <c r="M18" s="47" t="s">
        <v>29</v>
      </c>
      <c r="N18" s="49">
        <v>4</v>
      </c>
      <c r="O18" s="50">
        <v>4</v>
      </c>
      <c r="P18" s="25"/>
      <c r="Q18" t="s">
        <v>63</v>
      </c>
    </row>
    <row r="19" spans="2:17">
      <c r="B19" s="3"/>
      <c r="C19" s="3" t="s">
        <v>47</v>
      </c>
      <c r="D19" s="3" t="s">
        <v>83</v>
      </c>
      <c r="E19" s="30">
        <v>4</v>
      </c>
      <c r="F19" s="5" t="str">
        <f>IF($K19="X",4,IF($K19="S",4,IF($K19="C",4,IF($K19="A",4,""))))</f>
        <v/>
      </c>
      <c r="G19" s="5" t="str">
        <f>IF($K19="X",4,IF($K19="S",4,IF($K19="C",4,IF(K19="A",4,""))))</f>
        <v/>
      </c>
      <c r="H19" s="5" t="str">
        <f t="shared" si="1"/>
        <v/>
      </c>
      <c r="I19" s="5" t="str">
        <f t="shared" si="1"/>
        <v/>
      </c>
      <c r="J19" s="3" t="s">
        <v>46</v>
      </c>
      <c r="K19" s="62"/>
      <c r="M19" s="47" t="s">
        <v>62</v>
      </c>
      <c r="N19" s="49">
        <v>4</v>
      </c>
      <c r="O19" s="50">
        <v>4</v>
      </c>
      <c r="P19" s="25"/>
      <c r="Q19" t="s">
        <v>123</v>
      </c>
    </row>
    <row r="20" spans="2:17">
      <c r="B20" s="3"/>
      <c r="C20" s="3" t="s">
        <v>60</v>
      </c>
      <c r="D20" s="3" t="s">
        <v>83</v>
      </c>
      <c r="E20" s="30">
        <v>4</v>
      </c>
      <c r="F20" s="5" t="str">
        <f>IF($K20="X",4,IF($K20="S",4,IF($K20="C",4,IF($K20="A",4,""))))</f>
        <v/>
      </c>
      <c r="G20" s="5" t="str">
        <f>IF($K20="X",4,IF($K20="S",4,IF($K20="C",4,IF(K20="A",4,""))))</f>
        <v/>
      </c>
      <c r="H20" s="5" t="str">
        <f t="shared" si="1"/>
        <v/>
      </c>
      <c r="I20" s="5" t="str">
        <f t="shared" si="1"/>
        <v/>
      </c>
      <c r="J20" s="3" t="s">
        <v>59</v>
      </c>
      <c r="K20" s="72"/>
      <c r="M20" s="48" t="s">
        <v>45</v>
      </c>
      <c r="N20" s="49" t="s">
        <v>16</v>
      </c>
      <c r="O20" s="50" t="s">
        <v>16</v>
      </c>
      <c r="P20" s="25"/>
      <c r="Q20" t="s">
        <v>123</v>
      </c>
    </row>
    <row r="21" spans="2:17">
      <c r="B21" s="3"/>
      <c r="C21" s="3" t="s">
        <v>24</v>
      </c>
      <c r="D21" s="3" t="s">
        <v>83</v>
      </c>
      <c r="E21" s="30">
        <v>3</v>
      </c>
      <c r="F21" s="5" t="str">
        <f t="shared" ref="F21:G23" si="2">IF($K21="X",3,IF($K21="S",3,IF($K21="C",3,IF($K21="A",3,""))))</f>
        <v/>
      </c>
      <c r="G21" s="5" t="str">
        <f t="shared" si="2"/>
        <v/>
      </c>
      <c r="H21" s="5" t="str">
        <f t="shared" ref="H21:I23" si="3">IF($K21="X",3,IF($K21="S",3,IF($K21="C",3,IF($K21="B",3,""))))</f>
        <v/>
      </c>
      <c r="I21" s="5" t="str">
        <f t="shared" si="3"/>
        <v/>
      </c>
      <c r="J21" s="3" t="s">
        <v>21</v>
      </c>
      <c r="K21" s="71"/>
      <c r="M21" s="17" t="s">
        <v>85</v>
      </c>
      <c r="N21" s="20">
        <v>2</v>
      </c>
      <c r="O21" s="22">
        <v>2</v>
      </c>
      <c r="P21" s="26"/>
      <c r="Q21" t="s">
        <v>123</v>
      </c>
    </row>
    <row r="22" spans="2:17">
      <c r="B22" s="3"/>
      <c r="C22" s="3" t="s">
        <v>26</v>
      </c>
      <c r="D22" s="3" t="s">
        <v>83</v>
      </c>
      <c r="E22" s="30">
        <v>3</v>
      </c>
      <c r="F22" s="5" t="str">
        <f t="shared" si="2"/>
        <v/>
      </c>
      <c r="G22" s="5" t="str">
        <f t="shared" si="2"/>
        <v/>
      </c>
      <c r="H22" s="5" t="str">
        <f t="shared" si="3"/>
        <v/>
      </c>
      <c r="I22" s="5" t="str">
        <f t="shared" si="3"/>
        <v/>
      </c>
      <c r="J22" s="3" t="s">
        <v>25</v>
      </c>
      <c r="K22" s="62"/>
      <c r="M22" s="18" t="s">
        <v>67</v>
      </c>
      <c r="N22" s="21">
        <v>3</v>
      </c>
      <c r="O22" s="23">
        <v>3</v>
      </c>
      <c r="P22" s="24" t="s">
        <v>17</v>
      </c>
    </row>
    <row r="23" spans="2:17">
      <c r="B23" s="3"/>
      <c r="C23" s="3" t="s">
        <v>71</v>
      </c>
      <c r="D23" s="3" t="s">
        <v>83</v>
      </c>
      <c r="E23" s="30">
        <v>3</v>
      </c>
      <c r="F23" s="5" t="str">
        <f t="shared" si="2"/>
        <v/>
      </c>
      <c r="G23" s="5" t="str">
        <f t="shared" si="2"/>
        <v/>
      </c>
      <c r="H23" s="5" t="str">
        <f t="shared" si="3"/>
        <v/>
      </c>
      <c r="I23" s="5" t="str">
        <f t="shared" si="3"/>
        <v/>
      </c>
      <c r="J23" s="3" t="s">
        <v>70</v>
      </c>
      <c r="K23" s="72"/>
      <c r="M23" s="51" t="s">
        <v>39</v>
      </c>
      <c r="N23" s="52">
        <v>4</v>
      </c>
      <c r="O23" s="53">
        <v>4</v>
      </c>
      <c r="P23" s="25"/>
    </row>
    <row r="24" spans="2:17">
      <c r="B24" s="3"/>
      <c r="C24" s="3" t="s">
        <v>43</v>
      </c>
      <c r="D24" s="3" t="s">
        <v>83</v>
      </c>
      <c r="E24" s="30">
        <v>2</v>
      </c>
      <c r="F24" s="5" t="str">
        <f t="shared" ref="F24:G29" si="4">IF($K24="X",2,IF($K24="S",2,IF($K24="C",2,IF($K24="A",2,""))))</f>
        <v/>
      </c>
      <c r="G24" s="5" t="str">
        <f t="shared" si="4"/>
        <v/>
      </c>
      <c r="H24" s="5" t="str">
        <f t="shared" ref="H24:I29" si="5">IF($K24="X",2,IF($K24="S",2,IF($K24="C",2,IF($K24="B",2,""))))</f>
        <v/>
      </c>
      <c r="I24" s="5" t="str">
        <f t="shared" si="5"/>
        <v/>
      </c>
      <c r="J24" s="3" t="s">
        <v>41</v>
      </c>
      <c r="K24" s="71"/>
      <c r="M24" s="19" t="s">
        <v>68</v>
      </c>
      <c r="N24" s="27" t="s">
        <v>18</v>
      </c>
      <c r="O24" s="27"/>
      <c r="P24" s="25"/>
    </row>
    <row r="25" spans="2:17">
      <c r="B25" s="3"/>
      <c r="C25" s="3" t="s">
        <v>96</v>
      </c>
      <c r="D25" s="3" t="s">
        <v>83</v>
      </c>
      <c r="E25" s="30">
        <v>2</v>
      </c>
      <c r="F25" s="5" t="str">
        <f t="shared" si="4"/>
        <v/>
      </c>
      <c r="G25" s="5" t="str">
        <f t="shared" si="4"/>
        <v/>
      </c>
      <c r="H25" s="5" t="str">
        <f t="shared" si="5"/>
        <v/>
      </c>
      <c r="I25" s="5" t="str">
        <f t="shared" si="5"/>
        <v/>
      </c>
      <c r="J25" s="3" t="s">
        <v>98</v>
      </c>
      <c r="K25" s="62"/>
      <c r="M25" s="54" t="s">
        <v>42</v>
      </c>
      <c r="N25" s="55">
        <v>2</v>
      </c>
      <c r="O25" s="55">
        <v>2</v>
      </c>
      <c r="P25" s="25"/>
    </row>
    <row r="26" spans="2:17">
      <c r="B26" s="3"/>
      <c r="C26" s="3" t="s">
        <v>57</v>
      </c>
      <c r="D26" s="3" t="s">
        <v>83</v>
      </c>
      <c r="E26" s="30">
        <v>2</v>
      </c>
      <c r="F26" s="5" t="str">
        <f t="shared" si="4"/>
        <v/>
      </c>
      <c r="G26" s="5" t="str">
        <f t="shared" si="4"/>
        <v/>
      </c>
      <c r="H26" s="5" t="str">
        <f t="shared" si="5"/>
        <v/>
      </c>
      <c r="I26" s="5" t="str">
        <f t="shared" si="5"/>
        <v/>
      </c>
      <c r="J26" s="3" t="s">
        <v>55</v>
      </c>
      <c r="K26" s="72"/>
      <c r="M26" s="56" t="s">
        <v>58</v>
      </c>
      <c r="N26" s="57">
        <v>2</v>
      </c>
      <c r="O26" s="58">
        <v>2</v>
      </c>
      <c r="P26" s="26"/>
      <c r="Q26" t="s">
        <v>124</v>
      </c>
    </row>
    <row r="27" spans="2:17">
      <c r="B27" s="3"/>
      <c r="C27" s="3" t="s">
        <v>65</v>
      </c>
      <c r="D27" s="3" t="s">
        <v>83</v>
      </c>
      <c r="E27" s="30">
        <v>2</v>
      </c>
      <c r="F27" s="5" t="str">
        <f t="shared" si="4"/>
        <v/>
      </c>
      <c r="G27" s="5" t="str">
        <f t="shared" si="4"/>
        <v/>
      </c>
      <c r="H27" s="5" t="str">
        <f t="shared" si="5"/>
        <v/>
      </c>
      <c r="I27" s="5" t="str">
        <f t="shared" si="5"/>
        <v/>
      </c>
      <c r="J27" s="3" t="s">
        <v>63</v>
      </c>
      <c r="K27" s="71"/>
      <c r="M27" s="34" t="s">
        <v>100</v>
      </c>
      <c r="N27" s="35">
        <v>2</v>
      </c>
      <c r="O27" s="36" t="s">
        <v>15</v>
      </c>
      <c r="P27" s="24" t="s">
        <v>3</v>
      </c>
      <c r="Q27" t="s">
        <v>27</v>
      </c>
    </row>
    <row r="28" spans="2:17">
      <c r="B28" s="3"/>
      <c r="C28" s="3"/>
      <c r="D28" s="3"/>
      <c r="E28" s="30"/>
      <c r="F28" s="5" t="str">
        <f t="shared" si="4"/>
        <v/>
      </c>
      <c r="G28" s="5" t="str">
        <f t="shared" si="4"/>
        <v/>
      </c>
      <c r="H28" s="5" t="str">
        <f t="shared" si="5"/>
        <v/>
      </c>
      <c r="I28" s="5" t="str">
        <f t="shared" si="5"/>
        <v/>
      </c>
      <c r="J28" s="3"/>
      <c r="K28" s="62"/>
      <c r="M28" s="60" t="s">
        <v>74</v>
      </c>
      <c r="N28" s="59">
        <v>2</v>
      </c>
      <c r="O28" s="61" t="s">
        <v>15</v>
      </c>
      <c r="P28" s="25"/>
      <c r="Q28" t="s">
        <v>30</v>
      </c>
    </row>
    <row r="29" spans="2:17">
      <c r="B29" s="3"/>
      <c r="C29" s="3"/>
      <c r="D29" s="3"/>
      <c r="E29" s="30"/>
      <c r="F29" s="5" t="str">
        <f t="shared" si="4"/>
        <v/>
      </c>
      <c r="G29" s="5" t="str">
        <f t="shared" si="4"/>
        <v/>
      </c>
      <c r="H29" s="5" t="str">
        <f t="shared" si="5"/>
        <v/>
      </c>
      <c r="I29" s="5" t="str">
        <f t="shared" si="5"/>
        <v/>
      </c>
      <c r="J29" s="3"/>
      <c r="K29" s="62"/>
      <c r="M29" s="73" t="s">
        <v>95</v>
      </c>
      <c r="N29" s="80" t="s">
        <v>19</v>
      </c>
      <c r="O29" s="81"/>
      <c r="P29" s="25"/>
      <c r="Q29" t="s">
        <v>36</v>
      </c>
    </row>
    <row r="30" spans="2:17">
      <c r="B30" s="7"/>
      <c r="C30" s="7"/>
      <c r="D30" s="6" t="s">
        <v>89</v>
      </c>
      <c r="E30" s="8" t="s">
        <v>0</v>
      </c>
      <c r="F30" s="30">
        <f>SUM(F17:F29)</f>
        <v>0</v>
      </c>
      <c r="G30" s="30">
        <f>SUM(G17:G29)</f>
        <v>0</v>
      </c>
      <c r="H30" s="30">
        <f>SUM(H17:H29)</f>
        <v>0</v>
      </c>
      <c r="I30" s="30">
        <f>SUM(I17:I29)</f>
        <v>0</v>
      </c>
      <c r="J30" s="7"/>
      <c r="K30" s="7"/>
      <c r="P30" s="5" t="s">
        <v>20</v>
      </c>
      <c r="Q30" t="s">
        <v>59</v>
      </c>
    </row>
    <row r="31" spans="2:17">
      <c r="B31" s="9" t="s">
        <v>72</v>
      </c>
      <c r="C31" s="3" t="s">
        <v>106</v>
      </c>
      <c r="D31" s="3" t="s">
        <v>102</v>
      </c>
      <c r="E31" s="30">
        <v>2</v>
      </c>
      <c r="F31" s="5" t="str">
        <f t="shared" ref="F31:G35" si="6">IF($K31="X",2,IF($K31="A",2,""))</f>
        <v/>
      </c>
      <c r="G31" s="5" t="str">
        <f t="shared" si="6"/>
        <v/>
      </c>
      <c r="H31" s="5" t="str">
        <f t="shared" ref="H31:I35" si="7">IF($K31="X",2,IF($K31="B",2,""))</f>
        <v/>
      </c>
      <c r="I31" s="5" t="str">
        <f t="shared" si="7"/>
        <v/>
      </c>
      <c r="J31" s="3" t="s">
        <v>107</v>
      </c>
      <c r="K31" s="62"/>
      <c r="Q31" t="s">
        <v>21</v>
      </c>
    </row>
    <row r="32" spans="2:17">
      <c r="B32" s="3"/>
      <c r="C32" s="3" t="s">
        <v>93</v>
      </c>
      <c r="D32" s="3" t="s">
        <v>102</v>
      </c>
      <c r="E32" s="30">
        <v>2</v>
      </c>
      <c r="F32" s="5" t="str">
        <f t="shared" si="6"/>
        <v/>
      </c>
      <c r="G32" s="5" t="str">
        <f t="shared" si="6"/>
        <v/>
      </c>
      <c r="H32" s="5" t="str">
        <f t="shared" si="7"/>
        <v/>
      </c>
      <c r="I32" s="5" t="str">
        <f t="shared" si="7"/>
        <v/>
      </c>
      <c r="J32" s="3" t="s">
        <v>92</v>
      </c>
      <c r="K32" s="62"/>
      <c r="Q32" t="s">
        <v>25</v>
      </c>
    </row>
    <row r="33" spans="2:17">
      <c r="B33" s="3"/>
      <c r="C33" s="3" t="s">
        <v>51</v>
      </c>
      <c r="D33" s="3" t="s">
        <v>102</v>
      </c>
      <c r="E33" s="30">
        <v>2</v>
      </c>
      <c r="F33" s="5" t="str">
        <f t="shared" si="6"/>
        <v/>
      </c>
      <c r="G33" s="5" t="str">
        <f t="shared" si="6"/>
        <v/>
      </c>
      <c r="H33" s="5" t="str">
        <f t="shared" si="7"/>
        <v/>
      </c>
      <c r="I33" s="5" t="str">
        <f t="shared" si="7"/>
        <v/>
      </c>
      <c r="J33" s="3" t="s">
        <v>49</v>
      </c>
      <c r="K33" s="62"/>
      <c r="M33" s="77" t="s">
        <v>118</v>
      </c>
      <c r="Q33" t="s">
        <v>75</v>
      </c>
    </row>
    <row r="34" spans="2:17">
      <c r="B34" s="3"/>
      <c r="C34" s="3" t="s">
        <v>76</v>
      </c>
      <c r="D34" s="3" t="s">
        <v>102</v>
      </c>
      <c r="E34" s="30">
        <v>2</v>
      </c>
      <c r="F34" s="5" t="str">
        <f t="shared" si="6"/>
        <v/>
      </c>
      <c r="G34" s="5" t="str">
        <f t="shared" si="6"/>
        <v/>
      </c>
      <c r="H34" s="5" t="str">
        <f t="shared" si="7"/>
        <v/>
      </c>
      <c r="I34" s="5" t="str">
        <f t="shared" si="7"/>
        <v/>
      </c>
      <c r="J34" s="3" t="s">
        <v>75</v>
      </c>
      <c r="K34" s="62"/>
      <c r="M34" s="77" t="s">
        <v>119</v>
      </c>
      <c r="Q34" t="s">
        <v>98</v>
      </c>
    </row>
    <row r="35" spans="2:17">
      <c r="B35" s="3"/>
      <c r="D35" s="3"/>
      <c r="E35" s="30"/>
      <c r="F35" s="5" t="str">
        <f t="shared" si="6"/>
        <v/>
      </c>
      <c r="G35" s="5" t="str">
        <f t="shared" si="6"/>
        <v/>
      </c>
      <c r="H35" s="5" t="str">
        <f t="shared" si="7"/>
        <v/>
      </c>
      <c r="I35" s="5" t="str">
        <f t="shared" si="7"/>
        <v/>
      </c>
      <c r="K35" s="62"/>
      <c r="M35" s="77" t="s">
        <v>120</v>
      </c>
      <c r="Q35" t="s">
        <v>55</v>
      </c>
    </row>
    <row r="36" spans="2:17">
      <c r="B36" s="7"/>
      <c r="C36" s="7"/>
      <c r="D36" s="6" t="s">
        <v>89</v>
      </c>
      <c r="E36" s="8" t="s">
        <v>0</v>
      </c>
      <c r="F36" s="30">
        <f>SUM(F31:F35)</f>
        <v>0</v>
      </c>
      <c r="G36" s="30">
        <f>SUM(G31:G35)</f>
        <v>0</v>
      </c>
      <c r="H36" s="30">
        <f>SUM(H31:H35)</f>
        <v>0</v>
      </c>
      <c r="I36" s="30">
        <f>SUM(I31:I35)</f>
        <v>0</v>
      </c>
      <c r="J36" s="7"/>
      <c r="K36" s="7"/>
      <c r="M36" s="77" t="s">
        <v>121</v>
      </c>
      <c r="Q36" t="s">
        <v>63</v>
      </c>
    </row>
    <row r="37" spans="2:17">
      <c r="B37" s="76" t="s">
        <v>117</v>
      </c>
      <c r="C37" s="3" t="s">
        <v>23</v>
      </c>
      <c r="D37" s="3" t="s">
        <v>101</v>
      </c>
      <c r="E37" s="30">
        <v>2</v>
      </c>
      <c r="F37" s="5" t="str">
        <f>IF($K37="X",2,"")</f>
        <v/>
      </c>
      <c r="G37" s="5" t="str">
        <f>IF($K37="X",2,"")</f>
        <v/>
      </c>
      <c r="H37" s="5" t="str">
        <f>IF($K37="X",2,"")</f>
        <v/>
      </c>
      <c r="I37" s="5" t="str">
        <f>IF($K37="X",2,"")</f>
        <v/>
      </c>
      <c r="J37" s="3" t="s">
        <v>56</v>
      </c>
      <c r="K37" s="62" t="str">
        <f>IF(K26="S","X","")</f>
        <v/>
      </c>
      <c r="Q37" t="s">
        <v>52</v>
      </c>
    </row>
    <row r="38" spans="2:17">
      <c r="B38" s="3"/>
      <c r="C38" s="3" t="s">
        <v>50</v>
      </c>
      <c r="D38" s="3" t="s">
        <v>101</v>
      </c>
      <c r="E38" s="30">
        <v>1</v>
      </c>
      <c r="F38" s="5" t="str">
        <f>IF($K38="X",1,"")</f>
        <v/>
      </c>
      <c r="G38" s="5" t="str">
        <f>IF($K38="X",1,"")</f>
        <v/>
      </c>
      <c r="H38" s="5" t="str">
        <f>IF($K38="X",1,"")</f>
        <v/>
      </c>
      <c r="I38" s="5" t="str">
        <f>IF($K38="X",1,"")</f>
        <v/>
      </c>
      <c r="J38" s="3" t="s">
        <v>64</v>
      </c>
      <c r="K38" s="62" t="str">
        <f>IF(K27="S","X","")</f>
        <v/>
      </c>
      <c r="Q38" t="s">
        <v>34</v>
      </c>
    </row>
    <row r="39" spans="2:17">
      <c r="B39" s="3"/>
      <c r="C39" s="3" t="s">
        <v>86</v>
      </c>
      <c r="D39" s="3" t="s">
        <v>101</v>
      </c>
      <c r="E39" s="30">
        <v>2</v>
      </c>
      <c r="F39" s="5" t="str">
        <f>IF($K39="X",2,"")</f>
        <v/>
      </c>
      <c r="G39" s="5" t="str">
        <f>IF($K39="X",2,"")</f>
        <v/>
      </c>
      <c r="H39" s="5" t="str">
        <f>IF($K39="X",2,"")</f>
        <v/>
      </c>
      <c r="I39" s="5" t="str">
        <f>IF($K39="X",2,"")</f>
        <v/>
      </c>
      <c r="J39" s="3" t="s">
        <v>87</v>
      </c>
      <c r="K39" s="5" t="str">
        <f>IF($K15="S","X",IF($K15="C","X",""))</f>
        <v/>
      </c>
      <c r="Q39" t="s">
        <v>123</v>
      </c>
    </row>
    <row r="40" spans="2:17">
      <c r="B40" s="7"/>
      <c r="C40" s="7"/>
      <c r="D40" s="6" t="s">
        <v>89</v>
      </c>
      <c r="E40" s="30">
        <f>SUM(E39)</f>
        <v>2</v>
      </c>
      <c r="F40" s="30">
        <f>SUM(F37:F39)</f>
        <v>0</v>
      </c>
      <c r="G40" s="30">
        <f>SUM(G37:G39)</f>
        <v>0</v>
      </c>
      <c r="H40" s="30">
        <f>SUM(H37:H39)</f>
        <v>0</v>
      </c>
      <c r="I40" s="30">
        <f>SUM(I37:I39)</f>
        <v>0</v>
      </c>
      <c r="J40" s="7"/>
      <c r="K40" s="7"/>
      <c r="M40" t="s">
        <v>116</v>
      </c>
    </row>
    <row r="41" spans="2:17">
      <c r="B41" s="3"/>
      <c r="C41" s="3" t="s">
        <v>99</v>
      </c>
      <c r="D41" s="3"/>
      <c r="E41" s="8" t="s">
        <v>7</v>
      </c>
      <c r="F41" s="33">
        <v>2</v>
      </c>
      <c r="G41" s="33">
        <v>2</v>
      </c>
      <c r="H41" s="33">
        <v>2</v>
      </c>
      <c r="I41" s="33">
        <v>0</v>
      </c>
      <c r="J41" s="3"/>
      <c r="K41" s="7"/>
      <c r="M41" t="s">
        <v>104</v>
      </c>
    </row>
    <row r="42" spans="2:17">
      <c r="B42" s="3"/>
      <c r="C42" s="3" t="s">
        <v>73</v>
      </c>
      <c r="D42" s="3"/>
      <c r="E42" s="8" t="s">
        <v>0</v>
      </c>
      <c r="F42" s="33">
        <v>2</v>
      </c>
      <c r="G42" s="33">
        <v>2</v>
      </c>
      <c r="H42" s="33">
        <v>2</v>
      </c>
      <c r="I42" s="33">
        <v>0</v>
      </c>
      <c r="J42" s="3"/>
      <c r="K42" s="7"/>
      <c r="M42" t="s">
        <v>114</v>
      </c>
    </row>
    <row r="43" spans="2:17">
      <c r="B43" s="7"/>
      <c r="C43" s="7"/>
      <c r="D43" s="6" t="s">
        <v>89</v>
      </c>
      <c r="E43" s="8" t="s">
        <v>0</v>
      </c>
      <c r="F43" s="30">
        <f>SUM(F41:F42)</f>
        <v>4</v>
      </c>
      <c r="G43" s="30">
        <f>SUM(G41:G42)</f>
        <v>4</v>
      </c>
      <c r="H43" s="30">
        <f>SUM(H41:H42)</f>
        <v>4</v>
      </c>
      <c r="I43" s="30">
        <f>SUM(I41:I42)</f>
        <v>0</v>
      </c>
      <c r="J43" s="7"/>
      <c r="K43" s="7"/>
      <c r="M43" t="s">
        <v>115</v>
      </c>
    </row>
    <row r="44" spans="2:17" ht="15">
      <c r="B44" s="82"/>
      <c r="C44" s="83"/>
      <c r="D44" s="83"/>
      <c r="E44" s="83"/>
      <c r="F44" s="83"/>
      <c r="G44" s="83"/>
      <c r="H44" s="83"/>
      <c r="I44" s="83"/>
      <c r="J44" s="83"/>
      <c r="K44" s="84"/>
    </row>
    <row r="45" spans="2:17">
      <c r="B45" s="7"/>
      <c r="C45" s="10" t="s">
        <v>8</v>
      </c>
      <c r="D45" s="3" t="s">
        <v>90</v>
      </c>
      <c r="E45" s="8"/>
      <c r="F45" s="30">
        <f>SUM(F43,F40,F36,F30,F16)</f>
        <v>17</v>
      </c>
      <c r="G45" s="30">
        <f>SUM(G43,G40,G36,G30,G16)</f>
        <v>17</v>
      </c>
      <c r="H45" s="30">
        <f>SUM(H43,H40,H36,H30,H16)</f>
        <v>17</v>
      </c>
      <c r="I45" s="30">
        <f>SUM(I43,I40,I36,I30,I16)</f>
        <v>13</v>
      </c>
      <c r="J45" s="4">
        <f>SUM(F45:I45)</f>
        <v>64</v>
      </c>
      <c r="K45" s="7"/>
    </row>
    <row r="47" spans="2:17">
      <c r="C47" t="s">
        <v>91</v>
      </c>
      <c r="I47" s="1" t="s">
        <v>28</v>
      </c>
    </row>
    <row r="49" spans="3:11" ht="9" customHeight="1"/>
    <row r="50" spans="3:11" ht="16.5" thickBot="1">
      <c r="C50" s="65"/>
      <c r="D50" s="65"/>
      <c r="E50" s="66"/>
      <c r="F50" s="28"/>
      <c r="I50" s="28"/>
      <c r="J50" s="65"/>
      <c r="K50" s="65"/>
    </row>
    <row r="51" spans="3:11">
      <c r="C51" s="11"/>
      <c r="D51" s="11"/>
      <c r="E51" s="67"/>
      <c r="F51" s="68"/>
      <c r="I51" s="68"/>
      <c r="J51" s="11"/>
      <c r="K51" s="11"/>
    </row>
  </sheetData>
  <mergeCells count="6">
    <mergeCell ref="N29:O29"/>
    <mergeCell ref="B44:K44"/>
    <mergeCell ref="B2:C2"/>
    <mergeCell ref="D5:F5"/>
    <mergeCell ref="J7:K7"/>
    <mergeCell ref="C4:F4"/>
  </mergeCells>
  <dataValidations count="9">
    <dataValidation type="list" allowBlank="1" showInputMessage="1" showErrorMessage="1" sqref="N1" xr:uid="{00000000-0002-0000-0000-000000000000}">
      <formula1>"N1..N4"</formula1>
    </dataValidation>
    <dataValidation type="list" allowBlank="1" showInputMessage="1" showErrorMessage="1" sqref="J4 Q2" xr:uid="{00000000-0002-0000-0000-000001000000}">
      <formula1>$Q$2:$Q$5</formula1>
    </dataValidation>
    <dataValidation type="list" errorStyle="warning" allowBlank="1" showInputMessage="1" showErrorMessage="1" error="Es dürfen nur die Belegungsarten S, C,  X, A oder B eingegeben werden!" sqref="K28:K29 K35" xr:uid="{00000000-0002-0000-0000-000002000000}">
      <formula1>$N$1</formula1>
    </dataValidation>
    <dataValidation type="list" allowBlank="1" showInputMessage="1" showErrorMessage="1" sqref="J41" xr:uid="{00000000-0002-0000-0000-000003000000}">
      <formula1>$Q$9:$Q$21</formula1>
    </dataValidation>
    <dataValidation type="list" allowBlank="1" showInputMessage="1" showErrorMessage="1" sqref="J42" xr:uid="{00000000-0002-0000-0000-000004000000}">
      <formula1>$Q$27:$Q$39</formula1>
    </dataValidation>
    <dataValidation type="list" errorStyle="warning" allowBlank="1" showInputMessage="1" showErrorMessage="1" error="Es dürfen nur die Belegungsarten S, C oder X eingegeben werden!" sqref="K8:K10" xr:uid="{00000000-0002-0000-0000-000005000000}">
      <formula1>$N$1:$N$4</formula1>
    </dataValidation>
    <dataValidation type="list" errorStyle="warning" allowBlank="1" showInputMessage="1" showErrorMessage="1" error="Es dürfen nur die Belegungsarten S, C oder X eingegeben werden!" sqref="K13:K15" xr:uid="{00000000-0002-0000-0000-000006000000}">
      <formula1>$N$2:$N$4</formula1>
    </dataValidation>
    <dataValidation type="list" errorStyle="warning" allowBlank="1" showInputMessage="1" showErrorMessage="1" error="Es dürfen nur die Belegungsarten S, C,  X, A oder B eingegeben werden!" sqref="K17:K27" xr:uid="{00000000-0002-0000-0000-000007000000}">
      <formula1>$N$1:$N$6</formula1>
    </dataValidation>
    <dataValidation type="list" errorStyle="warning" allowBlank="1" showInputMessage="1" showErrorMessage="1" error="Es dürfen nur die Belegungsarten  X, A oder B eingegeben werden!" sqref="K31:K34" xr:uid="{00000000-0002-0000-0000-000008000000}">
      <formula1>$N$4:$N$7</formula1>
    </dataValidation>
  </dataValidations>
  <pageMargins left="0.78740157499999996" right="0.78740157499999996" top="0.49" bottom="0.28999999999999998" header="0.4921259845" footer="0.28999999999999998"/>
  <pageSetup paperSize="9" orientation="portrait" r:id="rId1"/>
  <ignoredErrors>
    <ignoredError sqref="F38:I3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Belegung</vt:lpstr>
      <vt:lpstr>_W</vt:lpstr>
      <vt:lpstr>Belegung!Druckbereich</vt:lpstr>
      <vt:lpstr>P_Seminare</vt:lpstr>
      <vt:lpstr>W_Seminare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</dc:creator>
  <cp:lastModifiedBy>Lydia Hauenstein</cp:lastModifiedBy>
  <cp:lastPrinted>2014-11-16T12:03:51Z</cp:lastPrinted>
  <dcterms:created xsi:type="dcterms:W3CDTF">2014-02-27T13:05:27Z</dcterms:created>
  <dcterms:modified xsi:type="dcterms:W3CDTF">2017-11-04T10:33:51Z</dcterms:modified>
</cp:coreProperties>
</file>